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activeTab="0"/>
  </bookViews>
  <sheets>
    <sheet name="Кроссворд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<sst xmlns="http://schemas.openxmlformats.org/spreadsheetml/2006/main" count="32" uniqueCount="19">
  <si>
    <t>Кроссворд "Вычислительные устройства"</t>
  </si>
  <si>
    <t>1.</t>
  </si>
  <si>
    <t>2.</t>
  </si>
  <si>
    <t>3.</t>
  </si>
  <si>
    <t>4.</t>
  </si>
  <si>
    <t>5.</t>
  </si>
  <si>
    <t>6.</t>
  </si>
  <si>
    <t>По  горизонтали:</t>
  </si>
  <si>
    <t>4. Логарифмическая …</t>
  </si>
  <si>
    <t>6. Универсальное электронное устройство для</t>
  </si>
  <si>
    <t>обработки информации.</t>
  </si>
  <si>
    <t>По вертикали:</t>
  </si>
  <si>
    <t>1. Электронное вычислительное устройство.</t>
  </si>
  <si>
    <t>3. Русский прибор для вычислений.</t>
  </si>
  <si>
    <t>5. Счётное приспособление, применявшееся в</t>
  </si>
  <si>
    <t>Древнем Риме и Греции.</t>
  </si>
  <si>
    <t>Вы отгадали</t>
  </si>
  <si>
    <t>слов</t>
  </si>
  <si>
    <t>Ваша оценка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</si>
</sst>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2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23" borderId="11" xfId="0" applyFill="1" applyBorder="1" applyAlignment="1">
      <alignment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4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3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Alignment="1">
      <alignment/>
    </xf>
    <xf numFmtId="0" fontId="0" fillId="24" borderId="18" xfId="0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23" fillId="24" borderId="0" xfId="0" applyFont="1" applyFill="1" applyBorder="1" applyAlignment="1">
      <alignment/>
    </xf>
    <xf numFmtId="0" fontId="4" fillId="23" borderId="0" xfId="0" applyFont="1" applyFill="1" applyBorder="1" applyAlignment="1">
      <alignment/>
    </xf>
    <xf numFmtId="0" fontId="5" fillId="23" borderId="17" xfId="0" applyFont="1" applyFill="1" applyBorder="1" applyAlignment="1">
      <alignment/>
    </xf>
    <xf numFmtId="0" fontId="4" fillId="23" borderId="13" xfId="0" applyFont="1" applyFill="1" applyBorder="1" applyAlignment="1">
      <alignment/>
    </xf>
    <xf numFmtId="0" fontId="5" fillId="23" borderId="13" xfId="0" applyFont="1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mages.yandex.ru/yandsearch?p=6&amp;ed=1&amp;text=%D0%90%D1%80%D0%B8%D1%84%D0%BC%D0%BE%D0%BC%D0%B5%D1%82%D1%80&amp;spsite=dvp.autochel.ru&amp;img_url=mkt.izmuroma.ru%2Fgoodi%2F89.jpg&amp;rpt=simage" TargetMode="External" /><Relationship Id="rId3" Type="http://schemas.openxmlformats.org/officeDocument/2006/relationships/hyperlink" Target="http://images.yandex.ru/yandsearch?p=6&amp;ed=1&amp;text=%D0%90%D1%80%D0%B8%D1%84%D0%BC%D0%BE%D0%BC%D0%B5%D1%82%D1%80&amp;spsite=dvp.autochel.ru&amp;img_url=mkt.izmuroma.ru%2Fgoodi%2F89.jpg&amp;rpt=simag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57150</xdr:colOff>
      <xdr:row>13</xdr:row>
      <xdr:rowOff>9525</xdr:rowOff>
    </xdr:from>
    <xdr:to>
      <xdr:col>29</xdr:col>
      <xdr:colOff>142875</xdr:colOff>
      <xdr:row>18</xdr:row>
      <xdr:rowOff>85725</xdr:rowOff>
    </xdr:to>
    <xdr:pic>
      <xdr:nvPicPr>
        <xdr:cNvPr id="1" name="Picture 1" descr="http://im5-tub.yandex.net/i?id=26140461&amp;tov=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638425"/>
          <a:ext cx="1571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AQ33"/>
  <sheetViews>
    <sheetView tabSelected="1" zoomScalePageLayoutView="0" workbookViewId="0" topLeftCell="A1">
      <selection activeCell="AQ15" sqref="AQ15"/>
    </sheetView>
  </sheetViews>
  <sheetFormatPr defaultColWidth="9.00390625" defaultRowHeight="12.75"/>
  <cols>
    <col min="1" max="53" width="3.25390625" style="0" customWidth="1"/>
  </cols>
  <sheetData>
    <row r="4" spans="5:39" ht="33.75">
      <c r="E4" s="27"/>
      <c r="F4" s="27"/>
      <c r="G4" s="26" t="s">
        <v>0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5:39" ht="12.75"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5:39" ht="13.5" thickBot="1"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5:39" ht="15">
      <c r="E7" s="27"/>
      <c r="F7" s="27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  <c r="V7" s="27"/>
      <c r="W7" s="30" t="s">
        <v>7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5"/>
      <c r="AL7" s="27"/>
      <c r="AM7" s="27"/>
    </row>
    <row r="8" spans="5:39" ht="15">
      <c r="E8" s="27"/>
      <c r="F8" s="27"/>
      <c r="G8" s="1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  <c r="V8" s="27"/>
      <c r="W8" s="31" t="s">
        <v>8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27"/>
      <c r="AM8" s="27"/>
    </row>
    <row r="9" spans="5:39" ht="15.75" thickBot="1">
      <c r="E9" s="27"/>
      <c r="F9" s="27"/>
      <c r="G9" s="13"/>
      <c r="H9" s="9"/>
      <c r="I9" s="9"/>
      <c r="J9" s="9"/>
      <c r="K9" s="9"/>
      <c r="L9" s="9"/>
      <c r="M9" s="9"/>
      <c r="N9" s="9"/>
      <c r="O9" s="9"/>
      <c r="P9" s="14" t="s">
        <v>1</v>
      </c>
      <c r="Q9" s="9"/>
      <c r="R9" s="18"/>
      <c r="S9" s="9"/>
      <c r="T9" s="9"/>
      <c r="U9" s="10"/>
      <c r="V9" s="27"/>
      <c r="W9" s="31" t="s">
        <v>9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8"/>
      <c r="AL9" s="27"/>
      <c r="AM9" s="27"/>
    </row>
    <row r="10" spans="5:39" ht="15.75" thickBot="1">
      <c r="E10" s="27"/>
      <c r="F10" s="27"/>
      <c r="G10" s="13"/>
      <c r="H10" s="9"/>
      <c r="I10" s="9"/>
      <c r="J10" s="9"/>
      <c r="K10" s="9"/>
      <c r="L10" s="9"/>
      <c r="M10" s="9"/>
      <c r="N10" s="9"/>
      <c r="O10" s="9"/>
      <c r="P10" s="20"/>
      <c r="Q10" s="9"/>
      <c r="R10" s="9"/>
      <c r="S10" s="9"/>
      <c r="T10" s="9"/>
      <c r="U10" s="10"/>
      <c r="V10" s="27"/>
      <c r="W10" s="31" t="s">
        <v>10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/>
      <c r="AL10" s="27"/>
      <c r="AM10" s="27"/>
    </row>
    <row r="11" spans="5:39" ht="15.75" thickBot="1">
      <c r="E11" s="27"/>
      <c r="F11" s="27"/>
      <c r="G11" s="13"/>
      <c r="H11" s="9"/>
      <c r="I11" s="9"/>
      <c r="J11" s="9"/>
      <c r="K11" s="9"/>
      <c r="L11" s="14" t="s">
        <v>2</v>
      </c>
      <c r="M11" s="9"/>
      <c r="N11" s="14" t="s">
        <v>3</v>
      </c>
      <c r="O11" s="9"/>
      <c r="P11" s="20"/>
      <c r="Q11" s="9"/>
      <c r="R11" s="9"/>
      <c r="S11" s="9"/>
      <c r="T11" s="9"/>
      <c r="U11" s="10"/>
      <c r="V11" s="27"/>
      <c r="W11" s="32" t="s">
        <v>11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27"/>
      <c r="AM11" s="27"/>
    </row>
    <row r="12" spans="5:39" ht="15.75" thickBot="1">
      <c r="E12" s="27"/>
      <c r="F12" s="27"/>
      <c r="G12" s="13"/>
      <c r="H12" s="9"/>
      <c r="I12" s="9"/>
      <c r="J12" s="9"/>
      <c r="K12" s="9"/>
      <c r="L12" s="20"/>
      <c r="M12" s="9"/>
      <c r="N12" s="20"/>
      <c r="O12" s="9"/>
      <c r="P12" s="20"/>
      <c r="Q12" s="9"/>
      <c r="R12" s="9"/>
      <c r="S12" s="9"/>
      <c r="T12" s="9"/>
      <c r="U12" s="10"/>
      <c r="V12" s="27"/>
      <c r="W12" s="31" t="s">
        <v>12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8"/>
      <c r="AL12" s="27"/>
      <c r="AM12" s="27"/>
    </row>
    <row r="13" spans="5:39" ht="15.75" thickBot="1">
      <c r="E13" s="27"/>
      <c r="F13" s="27"/>
      <c r="G13" s="13"/>
      <c r="H13" s="9"/>
      <c r="I13" s="9"/>
      <c r="J13" s="9"/>
      <c r="K13" s="14" t="s">
        <v>4</v>
      </c>
      <c r="L13" s="20"/>
      <c r="M13" s="9"/>
      <c r="N13" s="20"/>
      <c r="O13" s="9"/>
      <c r="P13" s="21"/>
      <c r="Q13" s="9"/>
      <c r="R13" s="9"/>
      <c r="S13" s="9"/>
      <c r="T13" s="9"/>
      <c r="U13" s="10"/>
      <c r="V13" s="27"/>
      <c r="W13" s="31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8"/>
      <c r="AL13" s="27"/>
      <c r="AM13" s="27"/>
    </row>
    <row r="14" spans="5:39" ht="15.75" thickBot="1">
      <c r="E14" s="27"/>
      <c r="F14" s="27"/>
      <c r="G14" s="13"/>
      <c r="H14" s="9"/>
      <c r="I14" s="9"/>
      <c r="J14" s="14" t="s">
        <v>5</v>
      </c>
      <c r="K14" s="23"/>
      <c r="L14" s="20"/>
      <c r="M14" s="24"/>
      <c r="N14" s="20"/>
      <c r="O14" s="25"/>
      <c r="P14" s="20"/>
      <c r="Q14" s="20"/>
      <c r="R14" s="9"/>
      <c r="S14" s="9"/>
      <c r="T14" s="9"/>
      <c r="U14" s="10"/>
      <c r="V14" s="27"/>
      <c r="W14" s="31" t="s">
        <v>2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27"/>
      <c r="AM14" s="27"/>
    </row>
    <row r="15" spans="5:43" ht="13.5" thickBot="1">
      <c r="E15" s="27"/>
      <c r="F15" s="27"/>
      <c r="G15" s="13"/>
      <c r="H15" s="9"/>
      <c r="I15" s="14"/>
      <c r="J15" s="20"/>
      <c r="K15" s="9"/>
      <c r="L15" s="20"/>
      <c r="M15" s="9"/>
      <c r="N15" s="20"/>
      <c r="O15" s="9"/>
      <c r="P15" s="22"/>
      <c r="Q15" s="9"/>
      <c r="R15" s="9"/>
      <c r="S15" s="9"/>
      <c r="T15" s="9"/>
      <c r="U15" s="10"/>
      <c r="V15" s="27"/>
      <c r="W15" s="6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8"/>
      <c r="AL15" s="27"/>
      <c r="AM15" s="27"/>
      <c r="AQ15" s="1"/>
    </row>
    <row r="16" spans="5:39" ht="15.75" thickBot="1">
      <c r="E16" s="27"/>
      <c r="F16" s="27"/>
      <c r="G16" s="13"/>
      <c r="H16" s="9"/>
      <c r="I16" s="9"/>
      <c r="J16" s="20"/>
      <c r="K16" s="9"/>
      <c r="L16" s="20"/>
      <c r="M16" s="9"/>
      <c r="N16" s="20"/>
      <c r="O16" s="9"/>
      <c r="P16" s="20"/>
      <c r="Q16" s="9"/>
      <c r="R16" s="9"/>
      <c r="S16" s="9"/>
      <c r="T16" s="9"/>
      <c r="U16" s="10"/>
      <c r="V16" s="27"/>
      <c r="W16" s="6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29"/>
      <c r="AK16" s="8"/>
      <c r="AL16" s="27"/>
      <c r="AM16" s="27"/>
    </row>
    <row r="17" spans="5:39" ht="13.5" thickBot="1">
      <c r="E17" s="27"/>
      <c r="F17" s="27"/>
      <c r="G17" s="13"/>
      <c r="H17" s="9"/>
      <c r="I17" s="9"/>
      <c r="J17" s="21"/>
      <c r="K17" s="9"/>
      <c r="L17" s="21"/>
      <c r="M17" s="9"/>
      <c r="N17" s="9"/>
      <c r="O17" s="9"/>
      <c r="P17" s="21"/>
      <c r="Q17" s="9"/>
      <c r="R17" s="9"/>
      <c r="S17" s="9"/>
      <c r="T17" s="9"/>
      <c r="U17" s="10"/>
      <c r="V17" s="27"/>
      <c r="W17" s="6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8"/>
      <c r="AL17" s="27"/>
      <c r="AM17" s="27"/>
    </row>
    <row r="18" spans="5:39" ht="13.5" thickBot="1">
      <c r="E18" s="27"/>
      <c r="F18" s="27"/>
      <c r="G18" s="13"/>
      <c r="H18" s="9"/>
      <c r="I18" s="14" t="s">
        <v>6</v>
      </c>
      <c r="J18" s="20"/>
      <c r="K18" s="20"/>
      <c r="L18" s="20"/>
      <c r="M18" s="20"/>
      <c r="N18" s="20"/>
      <c r="O18" s="20"/>
      <c r="P18" s="20"/>
      <c r="Q18" s="20"/>
      <c r="R18" s="20"/>
      <c r="S18" s="9"/>
      <c r="T18" s="9"/>
      <c r="U18" s="10"/>
      <c r="V18" s="27"/>
      <c r="W18" s="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8"/>
      <c r="AL18" s="27"/>
      <c r="AM18" s="27"/>
    </row>
    <row r="19" spans="5:39" ht="13.5" thickBot="1">
      <c r="E19" s="27"/>
      <c r="F19" s="27"/>
      <c r="G19" s="13"/>
      <c r="H19" s="9"/>
      <c r="I19" s="9"/>
      <c r="J19" s="9"/>
      <c r="K19" s="9"/>
      <c r="L19" s="22"/>
      <c r="M19" s="9"/>
      <c r="N19" s="9"/>
      <c r="O19" s="9"/>
      <c r="P19" s="22"/>
      <c r="Q19" s="9"/>
      <c r="R19" s="9"/>
      <c r="S19" s="9"/>
      <c r="T19" s="9"/>
      <c r="U19" s="10"/>
      <c r="V19" s="27"/>
      <c r="W19" s="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8"/>
      <c r="AL19" s="27"/>
      <c r="AM19" s="27"/>
    </row>
    <row r="20" spans="5:39" ht="15.75" thickBot="1">
      <c r="E20" s="27"/>
      <c r="F20" s="27"/>
      <c r="G20" s="13"/>
      <c r="H20" s="9"/>
      <c r="I20" s="9"/>
      <c r="J20" s="9"/>
      <c r="K20" s="9"/>
      <c r="L20" s="20"/>
      <c r="M20" s="9"/>
      <c r="N20" s="9"/>
      <c r="O20" s="9"/>
      <c r="P20" s="20"/>
      <c r="Q20" s="9"/>
      <c r="R20" s="9"/>
      <c r="S20" s="9"/>
      <c r="T20" s="9"/>
      <c r="U20" s="10"/>
      <c r="V20" s="27"/>
      <c r="W20" s="31" t="s">
        <v>13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8"/>
      <c r="AL20" s="27"/>
      <c r="AM20" s="27"/>
    </row>
    <row r="21" spans="5:39" ht="15.75" thickBot="1">
      <c r="E21" s="27"/>
      <c r="F21" s="27"/>
      <c r="G21" s="13"/>
      <c r="H21" s="9"/>
      <c r="I21" s="9"/>
      <c r="J21" s="9"/>
      <c r="K21" s="9"/>
      <c r="L21" s="20"/>
      <c r="M21" s="9"/>
      <c r="N21" s="9"/>
      <c r="O21" s="9"/>
      <c r="P21" s="9"/>
      <c r="Q21" s="9"/>
      <c r="R21" s="9"/>
      <c r="S21" s="9"/>
      <c r="T21" s="9"/>
      <c r="U21" s="10"/>
      <c r="V21" s="27"/>
      <c r="W21" s="31" t="s">
        <v>14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8"/>
      <c r="AL21" s="27"/>
      <c r="AM21" s="27"/>
    </row>
    <row r="22" spans="5:39" ht="15">
      <c r="E22" s="27"/>
      <c r="F22" s="27"/>
      <c r="G22" s="13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27"/>
      <c r="W22" s="31" t="s">
        <v>15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8"/>
      <c r="AL22" s="27"/>
      <c r="AM22" s="27"/>
    </row>
    <row r="23" spans="5:39" ht="15">
      <c r="E23" s="27"/>
      <c r="F23" s="27"/>
      <c r="G23" s="1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  <c r="V23" s="27"/>
      <c r="W23" s="6"/>
      <c r="X23" s="7"/>
      <c r="Y23" s="7"/>
      <c r="Z23" s="7"/>
      <c r="AA23" s="7"/>
      <c r="AB23" s="7"/>
      <c r="AC23" s="29"/>
      <c r="AD23" s="7"/>
      <c r="AE23" s="7"/>
      <c r="AF23" s="7"/>
      <c r="AG23" s="7"/>
      <c r="AH23" s="7"/>
      <c r="AI23" s="7"/>
      <c r="AJ23" s="7"/>
      <c r="AK23" s="8"/>
      <c r="AL23" s="27"/>
      <c r="AM23" s="27"/>
    </row>
    <row r="24" spans="5:39" ht="13.5" thickBot="1">
      <c r="E24" s="27"/>
      <c r="F24" s="27"/>
      <c r="G24" s="19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  <c r="V24" s="27"/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5"/>
      <c r="AL24" s="27"/>
      <c r="AM24" s="27"/>
    </row>
    <row r="25" spans="5:39" ht="12.75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5:39" ht="13.5" thickBot="1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</row>
    <row r="27" spans="5:39" ht="12.75">
      <c r="E27" s="27"/>
      <c r="F27" s="27"/>
      <c r="G27" s="27"/>
      <c r="H27" s="27"/>
      <c r="I27" s="27"/>
      <c r="J27" s="15"/>
      <c r="K27" s="16"/>
      <c r="L27" s="16"/>
      <c r="M27" s="16"/>
      <c r="N27" s="16"/>
      <c r="O27" s="16"/>
      <c r="P27" s="16"/>
      <c r="Q27" s="1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5:39" ht="14.25">
      <c r="E28" s="27"/>
      <c r="F28" s="27"/>
      <c r="G28" s="27"/>
      <c r="H28" s="27"/>
      <c r="I28" s="27"/>
      <c r="J28" s="13"/>
      <c r="K28" s="28" t="s">
        <v>16</v>
      </c>
      <c r="L28" s="9"/>
      <c r="M28" s="9"/>
      <c r="N28" s="9"/>
      <c r="O28" s="9">
        <f>Лист2!AB34</f>
        <v>0</v>
      </c>
      <c r="P28" s="28" t="s">
        <v>17</v>
      </c>
      <c r="Q28" s="10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5:39" ht="12.75">
      <c r="E29" s="27"/>
      <c r="F29" s="27"/>
      <c r="G29" s="27"/>
      <c r="H29" s="27"/>
      <c r="I29" s="27"/>
      <c r="J29" s="13"/>
      <c r="K29" s="9"/>
      <c r="L29" s="9"/>
      <c r="M29" s="9"/>
      <c r="N29" s="9"/>
      <c r="O29" s="9"/>
      <c r="P29" s="9"/>
      <c r="Q29" s="10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5:39" ht="14.25">
      <c r="E30" s="27"/>
      <c r="F30" s="27"/>
      <c r="G30" s="27"/>
      <c r="H30" s="27"/>
      <c r="I30" s="27"/>
      <c r="J30" s="13"/>
      <c r="K30" s="28" t="s">
        <v>18</v>
      </c>
      <c r="L30" s="9"/>
      <c r="M30" s="9"/>
      <c r="N30" s="9"/>
      <c r="O30" s="9">
        <f>IF(O28=6,5,(IF(O28=5,4,(IF(O28=4,3,2)))))</f>
        <v>2</v>
      </c>
      <c r="P30" s="9"/>
      <c r="Q30" s="10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5:39" ht="13.5" thickBot="1">
      <c r="E31" s="27"/>
      <c r="F31" s="27"/>
      <c r="G31" s="27"/>
      <c r="H31" s="27"/>
      <c r="I31" s="27"/>
      <c r="J31" s="19"/>
      <c r="K31" s="11"/>
      <c r="L31" s="11"/>
      <c r="M31" s="11"/>
      <c r="N31" s="11"/>
      <c r="O31" s="11"/>
      <c r="P31" s="11"/>
      <c r="Q31" s="12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5:39" ht="12.75"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5:39" ht="12.75"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9:AH34"/>
  <sheetViews>
    <sheetView zoomScalePageLayoutView="0" workbookViewId="0" topLeftCell="A1">
      <selection activeCell="AB34" sqref="AB34"/>
    </sheetView>
  </sheetViews>
  <sheetFormatPr defaultColWidth="9.00390625" defaultRowHeight="12.75"/>
  <cols>
    <col min="1" max="103" width="3.75390625" style="0" customWidth="1"/>
  </cols>
  <sheetData>
    <row r="9" spans="8:34" ht="13.5" thickBot="1">
      <c r="H9" s="2"/>
      <c r="I9" s="2"/>
      <c r="J9" s="2"/>
      <c r="K9" s="2"/>
      <c r="L9" s="2"/>
      <c r="M9" s="2"/>
      <c r="N9" s="2"/>
      <c r="O9" s="2"/>
      <c r="P9" s="3" t="s">
        <v>1</v>
      </c>
      <c r="Q9" s="2"/>
      <c r="R9" s="2"/>
      <c r="S9" s="2"/>
      <c r="W9" s="2"/>
      <c r="X9" s="2"/>
      <c r="Y9" s="2"/>
      <c r="Z9" s="2"/>
      <c r="AA9" s="2"/>
      <c r="AB9" s="2"/>
      <c r="AC9" s="2"/>
      <c r="AD9" s="2"/>
      <c r="AE9" s="3" t="s">
        <v>1</v>
      </c>
      <c r="AF9" s="2"/>
      <c r="AG9" s="2"/>
      <c r="AH9" s="2"/>
    </row>
    <row r="10" spans="8:34" ht="13.5" thickBot="1">
      <c r="H10" s="2"/>
      <c r="I10" s="2"/>
      <c r="J10" s="2"/>
      <c r="K10" s="2"/>
      <c r="L10" s="2"/>
      <c r="M10" s="2"/>
      <c r="N10" s="2"/>
      <c r="O10" s="2"/>
      <c r="P10" s="1" t="str">
        <f>IF(Кроссворд!P10="к","к","?")</f>
        <v>?</v>
      </c>
      <c r="Q10" s="2"/>
      <c r="R10" s="2"/>
      <c r="S10" s="2"/>
      <c r="W10" s="2"/>
      <c r="X10" s="2"/>
      <c r="Y10" s="2"/>
      <c r="Z10" s="2"/>
      <c r="AA10" s="2"/>
      <c r="AB10" s="2"/>
      <c r="AC10" s="2"/>
      <c r="AD10" s="2"/>
      <c r="AE10" s="1" t="str">
        <f>IF(P10="к","1","0")</f>
        <v>0</v>
      </c>
      <c r="AF10" s="2"/>
      <c r="AG10" s="2"/>
      <c r="AH10" s="2"/>
    </row>
    <row r="11" spans="8:34" ht="13.5" thickBot="1">
      <c r="H11" s="2"/>
      <c r="I11" s="2"/>
      <c r="J11" s="2"/>
      <c r="K11" s="2"/>
      <c r="L11" s="3" t="s">
        <v>2</v>
      </c>
      <c r="M11" s="2"/>
      <c r="N11" s="3" t="s">
        <v>3</v>
      </c>
      <c r="O11" s="2"/>
      <c r="P11" s="1" t="str">
        <f>IF(Кроссворд!P11="а","а","?")</f>
        <v>?</v>
      </c>
      <c r="Q11" s="2"/>
      <c r="R11" s="2"/>
      <c r="S11" s="2"/>
      <c r="W11" s="2"/>
      <c r="X11" s="2"/>
      <c r="Y11" s="2"/>
      <c r="Z11" s="2"/>
      <c r="AA11" s="3" t="s">
        <v>2</v>
      </c>
      <c r="AB11" s="2"/>
      <c r="AC11" s="3" t="s">
        <v>3</v>
      </c>
      <c r="AD11" s="2"/>
      <c r="AE11" s="1" t="str">
        <f>IF(P11="а","1","0")</f>
        <v>0</v>
      </c>
      <c r="AF11" s="2"/>
      <c r="AG11" s="2"/>
      <c r="AH11" s="2"/>
    </row>
    <row r="12" spans="8:34" ht="13.5" thickBot="1">
      <c r="H12" s="2"/>
      <c r="I12" s="2"/>
      <c r="J12" s="2"/>
      <c r="K12" s="2"/>
      <c r="L12" s="1" t="str">
        <f>IF(Кроссворд!L12="а","а","?")</f>
        <v>?</v>
      </c>
      <c r="M12" s="2"/>
      <c r="N12" s="1" t="str">
        <f>IF(Кроссворд!N12="с","с","?")</f>
        <v>?</v>
      </c>
      <c r="O12" s="2"/>
      <c r="P12" s="1" t="str">
        <f>IF(Кроссворд!P12="л","л","?")</f>
        <v>?</v>
      </c>
      <c r="Q12" s="2"/>
      <c r="R12" s="2"/>
      <c r="S12" s="2"/>
      <c r="W12" s="2"/>
      <c r="X12" s="2"/>
      <c r="Y12" s="2"/>
      <c r="Z12" s="2"/>
      <c r="AA12" s="1" t="str">
        <f>IF(L12="а","1","0")</f>
        <v>0</v>
      </c>
      <c r="AB12" s="2"/>
      <c r="AC12" s="1" t="str">
        <f>IF(N12="с","1","0")</f>
        <v>0</v>
      </c>
      <c r="AD12" s="2"/>
      <c r="AE12" s="1" t="str">
        <f>IF(P12="л","1","0")</f>
        <v>0</v>
      </c>
      <c r="AF12" s="2"/>
      <c r="AG12" s="2"/>
      <c r="AH12" s="2"/>
    </row>
    <row r="13" spans="8:34" ht="13.5" thickBot="1">
      <c r="H13" s="2"/>
      <c r="I13" s="2"/>
      <c r="J13" s="2"/>
      <c r="K13" s="3" t="s">
        <v>4</v>
      </c>
      <c r="L13" s="1" t="str">
        <f>IF(Кроссворд!L13="р","р","?")</f>
        <v>?</v>
      </c>
      <c r="M13" s="2"/>
      <c r="N13" s="1" t="str">
        <f>IF(Кроссворд!N13="ч","ч","?")</f>
        <v>?</v>
      </c>
      <c r="O13" s="2"/>
      <c r="P13" s="1" t="str">
        <f>IF(Кроссворд!P13="ь","ь","?")</f>
        <v>?</v>
      </c>
      <c r="Q13" s="2"/>
      <c r="R13" s="2"/>
      <c r="S13" s="2"/>
      <c r="W13" s="2"/>
      <c r="X13" s="2"/>
      <c r="Y13" s="2"/>
      <c r="Z13" s="3" t="s">
        <v>4</v>
      </c>
      <c r="AA13" s="1" t="str">
        <f>IF(L13="р","1","0")</f>
        <v>0</v>
      </c>
      <c r="AB13" s="2"/>
      <c r="AC13" s="1" t="str">
        <f>IF(N13="ч","1","0")</f>
        <v>0</v>
      </c>
      <c r="AD13" s="2"/>
      <c r="AE13" s="1" t="str">
        <f>IF(P13="ь","1","0")</f>
        <v>0</v>
      </c>
      <c r="AF13" s="2"/>
      <c r="AG13" s="2"/>
      <c r="AH13" s="2"/>
    </row>
    <row r="14" spans="8:34" ht="13.5" thickBot="1">
      <c r="H14" s="2"/>
      <c r="I14" s="2"/>
      <c r="J14" s="3" t="s">
        <v>5</v>
      </c>
      <c r="K14" s="1" t="str">
        <f>IF(Кроссворд!K14="л","л","?")</f>
        <v>?</v>
      </c>
      <c r="L14" s="1" t="str">
        <f>IF(Кроссворд!L14="и","и","?")</f>
        <v>?</v>
      </c>
      <c r="M14" s="1" t="str">
        <f>IF(Кроссворд!M14="н","н","?")</f>
        <v>?</v>
      </c>
      <c r="N14" s="1" t="str">
        <f>IF(Кроссворд!N14="е","е","?")</f>
        <v>?</v>
      </c>
      <c r="O14" s="1" t="str">
        <f>IF(Кроссворд!O14="й","й","?")</f>
        <v>?</v>
      </c>
      <c r="P14" s="1" t="str">
        <f>IF(Кроссворд!P14="к","к","?")</f>
        <v>?</v>
      </c>
      <c r="Q14" s="1" t="str">
        <f>IF(Кроссворд!Q14="а","а","?")</f>
        <v>?</v>
      </c>
      <c r="R14" s="2"/>
      <c r="S14" s="2"/>
      <c r="W14" s="2"/>
      <c r="X14" s="2"/>
      <c r="Y14" s="3" t="s">
        <v>5</v>
      </c>
      <c r="Z14" s="1" t="str">
        <f>IF(K14="л","1","0")</f>
        <v>0</v>
      </c>
      <c r="AA14" s="1" t="str">
        <f>IF(L14="и","1","0")</f>
        <v>0</v>
      </c>
      <c r="AB14" s="1" t="str">
        <f>IF(M14="н","1","0")</f>
        <v>0</v>
      </c>
      <c r="AC14" s="1" t="str">
        <f>IF(N14="е","1","0")</f>
        <v>0</v>
      </c>
      <c r="AD14" s="1" t="str">
        <f>IF(O14="й","1","0")</f>
        <v>0</v>
      </c>
      <c r="AE14" s="1" t="str">
        <f>IF(P14="к","1","0")</f>
        <v>0</v>
      </c>
      <c r="AF14" s="1" t="str">
        <f>IF(Q14="а","1","0")</f>
        <v>0</v>
      </c>
      <c r="AG14" s="2"/>
      <c r="AH14" s="2"/>
    </row>
    <row r="15" spans="8:34" ht="13.5" thickBot="1">
      <c r="H15" s="2"/>
      <c r="I15" s="3"/>
      <c r="J15" s="1" t="str">
        <f>IF(Кроссворд!J15="а","а","?")</f>
        <v>?</v>
      </c>
      <c r="K15" s="2"/>
      <c r="L15" s="1" t="str">
        <f>IF(Кроссворд!L15="ф","ф","?")</f>
        <v>?</v>
      </c>
      <c r="M15" s="2"/>
      <c r="N15" s="1" t="str">
        <f>IF(Кроссворд!N15="т","т","?")</f>
        <v>?</v>
      </c>
      <c r="O15" s="2"/>
      <c r="P15" s="1" t="str">
        <f>IF(Кроссворд!P15="у","у","?")</f>
        <v>?</v>
      </c>
      <c r="Q15" s="2"/>
      <c r="R15" s="2"/>
      <c r="S15" s="2"/>
      <c r="W15" s="2"/>
      <c r="X15" s="3"/>
      <c r="Y15" s="1" t="str">
        <f>IF(J15="а","1","0")</f>
        <v>0</v>
      </c>
      <c r="Z15" s="2"/>
      <c r="AA15" s="1" t="str">
        <f>IF(L15="ф","1","0")</f>
        <v>0</v>
      </c>
      <c r="AB15" s="2"/>
      <c r="AC15" s="1" t="str">
        <f>IF(N15="т","1","0")</f>
        <v>0</v>
      </c>
      <c r="AD15" s="2"/>
      <c r="AE15" s="1" t="str">
        <f>IF(P15="у","1","0")</f>
        <v>0</v>
      </c>
      <c r="AF15" s="2"/>
      <c r="AG15" s="2"/>
      <c r="AH15" s="2"/>
    </row>
    <row r="16" spans="8:34" ht="13.5" thickBot="1">
      <c r="H16" s="2"/>
      <c r="I16" s="2"/>
      <c r="J16" s="1" t="str">
        <f>IF(Кроссворд!J16="б","б","?")</f>
        <v>?</v>
      </c>
      <c r="K16" s="2"/>
      <c r="L16" s="1" t="str">
        <f>IF(Кроссворд!L16="м","м","?")</f>
        <v>?</v>
      </c>
      <c r="M16" s="2"/>
      <c r="N16" s="1" t="str">
        <f>IF(Кроссворд!N16="ы","ы","?")</f>
        <v>?</v>
      </c>
      <c r="O16" s="2"/>
      <c r="P16" s="1" t="str">
        <f>IF(Кроссворд!P16="л","л","?")</f>
        <v>?</v>
      </c>
      <c r="Q16" s="2"/>
      <c r="R16" s="2"/>
      <c r="S16" s="2"/>
      <c r="W16" s="2"/>
      <c r="X16" s="2"/>
      <c r="Y16" s="1" t="str">
        <f>IF(J16="б","1","0")</f>
        <v>0</v>
      </c>
      <c r="Z16" s="2"/>
      <c r="AA16" s="1" t="str">
        <f>IF(L16="м","1","0")</f>
        <v>0</v>
      </c>
      <c r="AB16" s="2"/>
      <c r="AC16" s="1" t="str">
        <f>IF(N16="ы","1","0")</f>
        <v>0</v>
      </c>
      <c r="AD16" s="2"/>
      <c r="AE16" s="1" t="str">
        <f>IF(P16="л","1","0")</f>
        <v>0</v>
      </c>
      <c r="AF16" s="2"/>
      <c r="AG16" s="2"/>
      <c r="AH16" s="2"/>
    </row>
    <row r="17" spans="8:34" ht="13.5" thickBot="1">
      <c r="H17" s="2"/>
      <c r="I17" s="2"/>
      <c r="J17" s="1" t="str">
        <f>IF(Кроссворд!J17="а","а","?")</f>
        <v>?</v>
      </c>
      <c r="K17" s="2"/>
      <c r="L17" s="1" t="str">
        <f>IF(Кроссворд!L17="о","о","?")</f>
        <v>?</v>
      </c>
      <c r="M17" s="2"/>
      <c r="N17" s="2"/>
      <c r="O17" s="2"/>
      <c r="P17" s="1" t="str">
        <f>IF(Кроссворд!P17="я","я","?")</f>
        <v>?</v>
      </c>
      <c r="Q17" s="2"/>
      <c r="R17" s="2"/>
      <c r="S17" s="2"/>
      <c r="W17" s="2"/>
      <c r="X17" s="2"/>
      <c r="Y17" s="1" t="str">
        <f>IF(J17="а","1","0")</f>
        <v>0</v>
      </c>
      <c r="Z17" s="2"/>
      <c r="AA17" s="1" t="str">
        <f>IF(L17="о","1","0")</f>
        <v>0</v>
      </c>
      <c r="AB17" s="2"/>
      <c r="AC17" s="2"/>
      <c r="AD17" s="2"/>
      <c r="AE17" s="1" t="str">
        <f>IF(P17="я","1","0")</f>
        <v>0</v>
      </c>
      <c r="AF17" s="2"/>
      <c r="AG17" s="2"/>
      <c r="AH17" s="2"/>
    </row>
    <row r="18" spans="8:34" ht="13.5" thickBot="1">
      <c r="H18" s="2"/>
      <c r="I18" s="3" t="s">
        <v>6</v>
      </c>
      <c r="J18" s="1" t="str">
        <f>IF(Кроссворд!J18="к","к","?")</f>
        <v>?</v>
      </c>
      <c r="K18" s="1" t="str">
        <f>IF(Кроссворд!K18="о","о","?")</f>
        <v>?</v>
      </c>
      <c r="L18" s="1" t="str">
        <f>IF(Кроссворд!L18="м","м","?")</f>
        <v>?</v>
      </c>
      <c r="M18" s="1" t="str">
        <f>IF(Кроссворд!M18="п","п","?")</f>
        <v>?</v>
      </c>
      <c r="N18" s="1" t="str">
        <f>IF(Кроссворд!N18="ь","ь","?")</f>
        <v>?</v>
      </c>
      <c r="O18" s="1" t="str">
        <f>IF(Кроссворд!O18="ю","ю","?")</f>
        <v>?</v>
      </c>
      <c r="P18" s="1" t="str">
        <f>IF(Кроссворд!P18="т","т","?")</f>
        <v>?</v>
      </c>
      <c r="Q18" s="1" t="str">
        <f>IF(Кроссворд!Q18="е","е","?")</f>
        <v>?</v>
      </c>
      <c r="R18" s="1" t="str">
        <f>IF(Кроссворд!R18="р","р","?")</f>
        <v>?</v>
      </c>
      <c r="S18" s="2"/>
      <c r="W18" s="2"/>
      <c r="X18" s="3" t="s">
        <v>6</v>
      </c>
      <c r="Y18" s="1" t="str">
        <f>IF(J18="к","1","0")</f>
        <v>0</v>
      </c>
      <c r="Z18" s="1" t="str">
        <f>IF(K18="о","1","0")</f>
        <v>0</v>
      </c>
      <c r="AA18" s="1" t="str">
        <f>IF(L18="м","1","0")</f>
        <v>0</v>
      </c>
      <c r="AB18" s="1" t="str">
        <f>IF(M18="п","1","0")</f>
        <v>0</v>
      </c>
      <c r="AC18" s="1" t="str">
        <f>IF(N18="ь","1","0")</f>
        <v>0</v>
      </c>
      <c r="AD18" s="1" t="str">
        <f>IF(O18="ю","1","0")</f>
        <v>0</v>
      </c>
      <c r="AE18" s="1" t="str">
        <f>IF(P18="т","1","0")</f>
        <v>0</v>
      </c>
      <c r="AF18" s="1" t="str">
        <f>IF(Q18="е","1","0")</f>
        <v>0</v>
      </c>
      <c r="AG18" s="1" t="str">
        <f>IF(R18="р","1","0")</f>
        <v>0</v>
      </c>
      <c r="AH18" s="2"/>
    </row>
    <row r="19" spans="8:34" ht="13.5" thickBot="1">
      <c r="H19" s="2"/>
      <c r="I19" s="2"/>
      <c r="J19" s="2"/>
      <c r="K19" s="2"/>
      <c r="L19" s="1" t="str">
        <f>IF(Кроссворд!L19="е","е","?")</f>
        <v>?</v>
      </c>
      <c r="M19" s="2"/>
      <c r="N19" s="2"/>
      <c r="O19" s="2"/>
      <c r="P19" s="1" t="str">
        <f>IF(Кроссворд!P19="о","о","?")</f>
        <v>?</v>
      </c>
      <c r="Q19" s="2"/>
      <c r="R19" s="2"/>
      <c r="S19" s="2"/>
      <c r="W19" s="2"/>
      <c r="X19" s="2"/>
      <c r="Y19" s="2"/>
      <c r="Z19" s="2"/>
      <c r="AA19" s="1" t="str">
        <f>IF(L19="е","1","0")</f>
        <v>0</v>
      </c>
      <c r="AB19" s="2"/>
      <c r="AC19" s="2"/>
      <c r="AD19" s="2"/>
      <c r="AE19" s="1" t="str">
        <f>IF(P19="о","1","0")</f>
        <v>0</v>
      </c>
      <c r="AF19" s="2"/>
      <c r="AG19" s="2"/>
      <c r="AH19" s="2"/>
    </row>
    <row r="20" spans="8:34" ht="13.5" thickBot="1">
      <c r="H20" s="2"/>
      <c r="I20" s="2"/>
      <c r="J20" s="2"/>
      <c r="K20" s="2"/>
      <c r="L20" s="1" t="str">
        <f>IF(Кроссворд!L20="т","т","?")</f>
        <v>?</v>
      </c>
      <c r="M20" s="2"/>
      <c r="N20" s="2"/>
      <c r="O20" s="2"/>
      <c r="P20" s="1" t="str">
        <f>IF(Кроссворд!P20="р","р","?")</f>
        <v>?</v>
      </c>
      <c r="Q20" s="2"/>
      <c r="R20" s="2"/>
      <c r="S20" s="2"/>
      <c r="W20" s="2"/>
      <c r="X20" s="2"/>
      <c r="Y20" s="2"/>
      <c r="Z20" s="2"/>
      <c r="AA20" s="1" t="str">
        <f>IF(L20="т","1","0")</f>
        <v>0</v>
      </c>
      <c r="AB20" s="2"/>
      <c r="AC20" s="2"/>
      <c r="AD20" s="2"/>
      <c r="AE20" s="1" t="str">
        <f>IF(P20="р","1","0")</f>
        <v>0</v>
      </c>
      <c r="AF20" s="2"/>
      <c r="AG20" s="2"/>
      <c r="AH20" s="2"/>
    </row>
    <row r="21" spans="8:34" ht="13.5" thickBot="1">
      <c r="H21" s="2"/>
      <c r="I21" s="2"/>
      <c r="J21" s="2"/>
      <c r="K21" s="2"/>
      <c r="L21" s="1" t="str">
        <f>IF(Кроссворд!L21="р","р","?")</f>
        <v>?</v>
      </c>
      <c r="M21" s="2"/>
      <c r="N21" s="2"/>
      <c r="O21" s="2"/>
      <c r="P21" s="2"/>
      <c r="Q21" s="2"/>
      <c r="R21" s="2"/>
      <c r="S21" s="2"/>
      <c r="W21" s="2"/>
      <c r="X21" s="2"/>
      <c r="Y21" s="2"/>
      <c r="Z21" s="2"/>
      <c r="AA21" s="1" t="str">
        <f>IF(L21="р","1","0")</f>
        <v>0</v>
      </c>
      <c r="AB21" s="2"/>
      <c r="AC21" s="2"/>
      <c r="AD21" s="2"/>
      <c r="AE21" s="2"/>
      <c r="AF21" s="2"/>
      <c r="AG21" s="2"/>
      <c r="AH21" s="2"/>
    </row>
    <row r="22" spans="8:34" ht="12.75"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7" ht="12.75">
      <c r="AB27">
        <f>AE10*AE11*AE12*AE13*AE14*AE15*AE16*AE17*AE18*AE19*AE20</f>
        <v>0</v>
      </c>
    </row>
    <row r="28" ht="12.75">
      <c r="AB28">
        <f>AA12*AA13*AA14*AA15*AA16*AA17*AA18*AA19*AA20*AA21</f>
        <v>0</v>
      </c>
    </row>
    <row r="29" ht="12.75">
      <c r="AB29">
        <f>AC12*AC13*AC14*AC15*AC16</f>
        <v>0</v>
      </c>
    </row>
    <row r="30" ht="12.75">
      <c r="AB30">
        <f>Z14*AA14*AB14*AC14*AD14*AE14*AF14</f>
        <v>0</v>
      </c>
    </row>
    <row r="31" ht="12.75">
      <c r="AB31">
        <f>Y15*Y16*Y17*Y18</f>
        <v>0</v>
      </c>
    </row>
    <row r="32" ht="12.75">
      <c r="AB32">
        <f>Y18*Z18*AA18*AB18*AC18*AD18*AE18*AF18*AG18</f>
        <v>0</v>
      </c>
    </row>
    <row r="34" ht="12.75">
      <c r="AB34">
        <f>AB27+AB28+AB29+AB30+AB31+AB32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2009-12-02T07:43:24Z</dcterms:created>
  <dcterms:modified xsi:type="dcterms:W3CDTF">2010-01-26T14:55:33Z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