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3035" activeTab="0"/>
  </bookViews>
  <sheets>
    <sheet name="Кроссворд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<sst xmlns="http://schemas.openxmlformats.org/spreadsheetml/2006/main" count="14" uniqueCount="14">
  <si>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Вопросы:</t>
  </si>
  <si>
    <t>Знак который надо поставить между выражением 4+5+6…  и 7+8</t>
  </si>
  <si>
    <t xml:space="preserve">Результат умножения двух чисел </t>
  </si>
  <si>
    <t>Число которое вычитают</t>
  </si>
  <si>
    <t>Результат сложения</t>
  </si>
  <si>
    <t>Название одной из чисел</t>
  </si>
  <si>
    <t>Название числа , в котором столько же букв , сколько и цифр в его записи</t>
  </si>
  <si>
    <t>Древнегреческий ученый. Его именем названа таблица умножения.</t>
  </si>
  <si>
    <t>Инструмент для построения прямых линий.</t>
  </si>
  <si>
    <t>Наука, составной частью каторой является арифметика.</t>
  </si>
  <si>
    <t>Знаки для записи чисел.</t>
  </si>
  <si>
    <t xml:space="preserve">Вы отгадали </t>
  </si>
  <si>
    <t>слов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</si>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</sst>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b/>
      <sz val="14"/>
      <color indexed="48"/>
      <name val="Arial Cyr"/>
      <family val="0"/>
    </font>
    <font>
      <b/>
      <sz val="14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6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6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38100</xdr:rowOff>
    </xdr:from>
    <xdr:to>
      <xdr:col>32</xdr:col>
      <xdr:colOff>0</xdr:colOff>
      <xdr:row>7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847725" y="38100"/>
          <a:ext cx="8686800" cy="1171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Как называется наука о числах?</a:t>
          </a:r>
        </a:p>
      </xdr:txBody>
    </xdr:sp>
    <xdr:clientData/>
  </xdr:twoCellAnchor>
  <xdr:twoCellAnchor editAs="oneCell">
    <xdr:from>
      <xdr:col>26</xdr:col>
      <xdr:colOff>66675</xdr:colOff>
      <xdr:row>10</xdr:row>
      <xdr:rowOff>152400</xdr:rowOff>
    </xdr:from>
    <xdr:to>
      <xdr:col>38</xdr:col>
      <xdr:colOff>66675</xdr:colOff>
      <xdr:row>24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914525"/>
          <a:ext cx="3819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</xdr:row>
      <xdr:rowOff>0</xdr:rowOff>
    </xdr:from>
    <xdr:to>
      <xdr:col>38</xdr:col>
      <xdr:colOff>123825</xdr:colOff>
      <xdr:row>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323850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142875</xdr:rowOff>
    </xdr:from>
    <xdr:to>
      <xdr:col>6</xdr:col>
      <xdr:colOff>57150</xdr:colOff>
      <xdr:row>14</xdr:row>
      <xdr:rowOff>180975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04925"/>
          <a:ext cx="1752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43"/>
  <sheetViews>
    <sheetView showGridLines="0" tabSelected="1" zoomScalePageLayoutView="0" workbookViewId="0" topLeftCell="A1">
      <selection activeCell="U30" sqref="U30"/>
    </sheetView>
  </sheetViews>
  <sheetFormatPr defaultColWidth="9.00390625" defaultRowHeight="12.75"/>
  <cols>
    <col min="1" max="30" width="3.75390625" style="0" customWidth="1"/>
    <col min="31" max="31" width="8.875" style="0" customWidth="1"/>
    <col min="32" max="57" width="3.75390625" style="0" customWidth="1"/>
  </cols>
  <sheetData>
    <row r="7" spans="4:22" ht="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4:22" ht="15.75" thickBot="1">
      <c r="D8" s="3"/>
      <c r="E8" s="3"/>
      <c r="F8" s="3"/>
      <c r="G8" s="3"/>
      <c r="H8" s="3"/>
      <c r="I8" s="3"/>
      <c r="J8" s="3"/>
      <c r="K8" s="3">
        <v>10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4:22" ht="15.75" thickBot="1">
      <c r="D9" s="3"/>
      <c r="E9" s="3"/>
      <c r="F9" s="3"/>
      <c r="G9" s="3"/>
      <c r="H9" s="3"/>
      <c r="I9" s="3">
        <v>1</v>
      </c>
      <c r="J9" s="14"/>
      <c r="K9" s="15"/>
      <c r="L9" s="14"/>
      <c r="M9" s="14"/>
      <c r="N9" s="14"/>
      <c r="O9" s="3"/>
      <c r="P9" s="3"/>
      <c r="Q9" s="3"/>
      <c r="R9" s="3"/>
      <c r="S9" s="3"/>
      <c r="T9" s="3"/>
      <c r="U9" s="3"/>
      <c r="V9" s="3"/>
    </row>
    <row r="10" spans="4:22" ht="15.75" thickBot="1">
      <c r="D10" s="3"/>
      <c r="E10" s="3"/>
      <c r="F10" s="3"/>
      <c r="G10" s="3"/>
      <c r="H10" s="3"/>
      <c r="I10" s="3">
        <v>2</v>
      </c>
      <c r="J10" s="16"/>
      <c r="K10" s="17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3"/>
    </row>
    <row r="11" spans="4:22" ht="15.75" thickBot="1">
      <c r="D11" s="3"/>
      <c r="E11" s="3"/>
      <c r="F11" s="3"/>
      <c r="G11" s="3">
        <v>3</v>
      </c>
      <c r="H11" s="14"/>
      <c r="I11" s="14"/>
      <c r="J11" s="14"/>
      <c r="K11" s="15"/>
      <c r="L11" s="14"/>
      <c r="M11" s="14"/>
      <c r="N11" s="14"/>
      <c r="O11" s="14"/>
      <c r="P11" s="14"/>
      <c r="Q11" s="14"/>
      <c r="R11" s="3"/>
      <c r="S11" s="3"/>
      <c r="T11" s="3"/>
      <c r="U11" s="3"/>
      <c r="V11" s="3"/>
    </row>
    <row r="12" spans="4:22" ht="15.75" thickBot="1">
      <c r="D12" s="3"/>
      <c r="E12" s="3"/>
      <c r="F12" s="3"/>
      <c r="G12" s="3"/>
      <c r="H12" s="3">
        <v>4</v>
      </c>
      <c r="I12" s="14"/>
      <c r="J12" s="14"/>
      <c r="K12" s="15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</row>
    <row r="13" spans="4:22" ht="15.75" thickBot="1">
      <c r="D13" s="3"/>
      <c r="E13" s="3"/>
      <c r="F13" s="3"/>
      <c r="G13" s="3"/>
      <c r="H13" s="3">
        <v>5</v>
      </c>
      <c r="I13" s="14"/>
      <c r="J13" s="14"/>
      <c r="K13" s="15"/>
      <c r="L13" s="14"/>
      <c r="M13" s="14"/>
      <c r="N13" s="3"/>
      <c r="O13" s="3"/>
      <c r="P13" s="3"/>
      <c r="Q13" s="3"/>
      <c r="R13" s="3"/>
      <c r="S13" s="3"/>
      <c r="T13" s="3"/>
      <c r="U13" s="3"/>
      <c r="V13" s="3"/>
    </row>
    <row r="14" spans="4:22" ht="15.75" thickBot="1">
      <c r="D14" s="3"/>
      <c r="E14" s="3"/>
      <c r="F14" s="3"/>
      <c r="G14" s="3"/>
      <c r="H14" s="3"/>
      <c r="I14" s="18">
        <v>6</v>
      </c>
      <c r="J14" s="14"/>
      <c r="K14" s="15"/>
      <c r="L14" s="14"/>
      <c r="M14" s="14"/>
      <c r="N14" s="14"/>
      <c r="O14" s="3"/>
      <c r="P14" s="3"/>
      <c r="Q14" s="3"/>
      <c r="R14" s="3"/>
      <c r="S14" s="3"/>
      <c r="T14" s="3"/>
      <c r="U14" s="3"/>
      <c r="V14" s="3"/>
    </row>
    <row r="15" spans="4:22" ht="15.75" thickBot="1">
      <c r="D15" s="3"/>
      <c r="E15" s="3"/>
      <c r="F15" s="3"/>
      <c r="G15" s="3"/>
      <c r="H15" s="3"/>
      <c r="I15" s="19">
        <v>7</v>
      </c>
      <c r="J15" s="16"/>
      <c r="K15" s="17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4:22" ht="15.75" thickBot="1">
      <c r="D16" s="3"/>
      <c r="E16" s="3"/>
      <c r="F16" s="3"/>
      <c r="G16" s="3"/>
      <c r="H16" s="3"/>
      <c r="I16" s="20">
        <v>8</v>
      </c>
      <c r="J16" s="16"/>
      <c r="K16" s="17"/>
      <c r="L16" s="14"/>
      <c r="M16" s="14"/>
      <c r="N16" s="14"/>
      <c r="O16" s="14"/>
      <c r="P16" s="14"/>
      <c r="Q16" s="3"/>
      <c r="R16" s="3"/>
      <c r="S16" s="3"/>
      <c r="T16" s="3"/>
      <c r="U16" s="3"/>
      <c r="V16" s="3"/>
    </row>
    <row r="17" spans="4:22" ht="15.75" thickBot="1">
      <c r="D17" s="3"/>
      <c r="E17" s="19">
        <v>9</v>
      </c>
      <c r="F17" s="16"/>
      <c r="G17" s="16"/>
      <c r="H17" s="16"/>
      <c r="I17" s="16"/>
      <c r="J17" s="16"/>
      <c r="K17" s="17"/>
      <c r="L17" s="14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4:22" ht="15.75" thickBot="1">
      <c r="D18" s="3"/>
      <c r="E18" s="19">
        <v>10</v>
      </c>
      <c r="F18" s="14"/>
      <c r="G18" s="14"/>
      <c r="H18" s="14"/>
      <c r="I18" s="14"/>
      <c r="J18" s="14"/>
      <c r="K18" s="15"/>
      <c r="L18" s="14"/>
      <c r="M18" s="14"/>
      <c r="N18" s="14"/>
      <c r="O18" s="14"/>
      <c r="P18" s="3"/>
      <c r="Q18" s="3"/>
      <c r="R18" s="3"/>
      <c r="S18" s="3"/>
      <c r="T18" s="3"/>
      <c r="U18" s="3"/>
      <c r="V18" s="3"/>
    </row>
    <row r="19" spans="4:22" ht="1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3:5" ht="20.25">
      <c r="C20" s="3"/>
      <c r="D20" s="12" t="s">
        <v>0</v>
      </c>
      <c r="E20" s="12"/>
    </row>
    <row r="21" spans="10:22" ht="1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4" ht="15.75">
      <c r="B22" s="23">
        <v>1</v>
      </c>
      <c r="C22" s="23" t="s">
        <v>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</row>
    <row r="23" spans="2:24" ht="12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35" ht="15.75">
      <c r="A24" s="3"/>
      <c r="B24" s="23">
        <v>2</v>
      </c>
      <c r="C24" s="23" t="s">
        <v>2</v>
      </c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ht="15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3"/>
      <c r="W25" s="23"/>
      <c r="X25" s="2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ht="15.75">
      <c r="B26" s="23">
        <v>3</v>
      </c>
      <c r="C26" s="23" t="s">
        <v>3</v>
      </c>
      <c r="D26" s="23"/>
      <c r="E26" s="23"/>
      <c r="F26" s="23"/>
      <c r="G26" s="23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3"/>
      <c r="W26" s="23"/>
      <c r="X26" s="2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5.75">
      <c r="A27" s="3"/>
      <c r="B27" s="24"/>
      <c r="C27" s="24"/>
      <c r="D27" s="24"/>
      <c r="E27" s="24"/>
      <c r="F27" s="24"/>
      <c r="G27" s="24"/>
      <c r="H27" s="24"/>
      <c r="I27" s="24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3"/>
      <c r="W27" s="23"/>
      <c r="X27" s="2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.75">
      <c r="A28" s="3"/>
      <c r="B28" s="24">
        <v>4</v>
      </c>
      <c r="C28" s="23" t="s">
        <v>10</v>
      </c>
      <c r="D28" s="23"/>
      <c r="E28" s="23"/>
      <c r="F28" s="23"/>
      <c r="G28" s="24"/>
      <c r="H28" s="24"/>
      <c r="I28" s="24"/>
      <c r="J28" s="24"/>
      <c r="K28" s="24"/>
      <c r="L28" s="24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1" ht="15.75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"/>
      <c r="Z29" s="3"/>
      <c r="AA29" s="3"/>
      <c r="AB29" s="3"/>
      <c r="AC29" s="3"/>
      <c r="AD29" s="3"/>
      <c r="AE29" s="3"/>
    </row>
    <row r="30" spans="1:35" ht="18">
      <c r="A30" s="3"/>
      <c r="B30" s="23">
        <v>5</v>
      </c>
      <c r="C30" s="23" t="s">
        <v>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3"/>
      <c r="Z30" s="3"/>
      <c r="AA30" s="13"/>
      <c r="AB30" s="22" t="s">
        <v>11</v>
      </c>
      <c r="AC30" s="22"/>
      <c r="AD30" s="22"/>
      <c r="AE30" s="22"/>
      <c r="AF30" s="21">
        <f>Лист2!AH38</f>
        <v>0</v>
      </c>
      <c r="AG30" s="22" t="s">
        <v>12</v>
      </c>
      <c r="AH30" s="22"/>
      <c r="AI30" s="13"/>
    </row>
    <row r="31" spans="1:35" ht="15.75">
      <c r="A31" s="3"/>
      <c r="B31" s="24"/>
      <c r="C31" s="24"/>
      <c r="D31" s="24"/>
      <c r="E31" s="24"/>
      <c r="F31" s="24"/>
      <c r="G31" s="24"/>
      <c r="H31" s="24"/>
      <c r="I31" s="2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"/>
      <c r="Z31" s="3"/>
      <c r="AH31" s="3"/>
      <c r="AI31" s="3"/>
    </row>
    <row r="32" spans="1:35" ht="18">
      <c r="A32" s="3"/>
      <c r="B32" s="23">
        <v>6</v>
      </c>
      <c r="C32" s="23" t="s">
        <v>5</v>
      </c>
      <c r="D32" s="23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3"/>
      <c r="Z32" s="3"/>
      <c r="AA32" s="3"/>
      <c r="AB32" s="22" t="s">
        <v>13</v>
      </c>
      <c r="AC32" s="22"/>
      <c r="AD32" s="22"/>
      <c r="AE32" s="22"/>
      <c r="AF32" s="21">
        <f>IF(AF30=10,5,(IF(AF30=9,4,(IF(AF30=8,3,2)))))</f>
        <v>2</v>
      </c>
      <c r="AG32" s="3"/>
      <c r="AH32" s="3"/>
      <c r="AI32" s="3"/>
    </row>
    <row r="33" spans="1:35" ht="15.75">
      <c r="A33" s="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3"/>
      <c r="Y33" s="3"/>
      <c r="Z33" s="3"/>
      <c r="AG33" s="3"/>
      <c r="AH33" s="3"/>
      <c r="AI33" s="3"/>
    </row>
    <row r="34" spans="1:35" ht="15.75">
      <c r="A34" s="3"/>
      <c r="B34" s="23">
        <v>7</v>
      </c>
      <c r="C34" s="23" t="s">
        <v>6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.75">
      <c r="A35" s="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3"/>
      <c r="Y35" s="3"/>
      <c r="Z35" s="3"/>
      <c r="AH35" s="3"/>
      <c r="AI35" s="3"/>
    </row>
    <row r="36" spans="1:35" ht="15.75">
      <c r="A36" s="3"/>
      <c r="B36" s="23">
        <v>8</v>
      </c>
      <c r="C36" s="23" t="s">
        <v>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.75">
      <c r="A37" s="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3"/>
      <c r="W37" s="23"/>
      <c r="X37" s="23"/>
      <c r="Y37" s="3"/>
      <c r="Z37" s="3"/>
      <c r="AG37" s="3"/>
      <c r="AH37" s="3"/>
      <c r="AI37" s="3"/>
    </row>
    <row r="38" spans="2:35" ht="15.75">
      <c r="B38" s="23">
        <v>9</v>
      </c>
      <c r="C38" s="23" t="s">
        <v>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4"/>
      <c r="S38" s="23"/>
      <c r="T38" s="23"/>
      <c r="U38" s="23"/>
      <c r="V38" s="23"/>
      <c r="W38" s="23"/>
      <c r="X38" s="2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.75">
      <c r="A39" s="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.75">
      <c r="A40" s="3"/>
      <c r="B40" s="23">
        <v>10</v>
      </c>
      <c r="C40" s="23" t="s">
        <v>9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0:35" ht="1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1:AV38"/>
  <sheetViews>
    <sheetView zoomScalePageLayoutView="0" workbookViewId="0" topLeftCell="J1">
      <selection activeCell="AH38" sqref="AH38"/>
    </sheetView>
  </sheetViews>
  <sheetFormatPr defaultColWidth="9.00390625" defaultRowHeight="12.75"/>
  <cols>
    <col min="1" max="185" width="3.75390625" style="0" customWidth="1"/>
  </cols>
  <sheetData>
    <row r="11" ht="13.5" thickBot="1">
      <c r="K11">
        <v>10</v>
      </c>
    </row>
    <row r="12" spans="9:14" ht="13.5" thickBot="1">
      <c r="I12">
        <v>1</v>
      </c>
      <c r="J12" s="1" t="str">
        <f>IF(Кроссворд!J9="р","р","?")</f>
        <v>?</v>
      </c>
      <c r="K12" s="1" t="str">
        <f>IF(Кроссворд!K9="а","а","?")</f>
        <v>?</v>
      </c>
      <c r="L12" s="1" t="str">
        <f>IF(Кроссворд!L9="в","в","?")</f>
        <v>?</v>
      </c>
      <c r="M12" s="1" t="str">
        <f>IF(Кроссворд!M9="н","н","?")</f>
        <v>?</v>
      </c>
      <c r="N12" s="1" t="str">
        <f>IF(Кроссворд!N9="о","о","?")</f>
        <v>?</v>
      </c>
    </row>
    <row r="13" spans="9:21" ht="13.5" thickBot="1">
      <c r="I13">
        <v>2</v>
      </c>
      <c r="J13" s="1" t="str">
        <f>IF(Кроссворд!J10="п","п","?")</f>
        <v>?</v>
      </c>
      <c r="K13" s="1" t="str">
        <f>IF(Кроссворд!K10="р","р","?")</f>
        <v>?</v>
      </c>
      <c r="L13" s="1" t="str">
        <f>IF(Кроссворд!L10="о","о","?")</f>
        <v>?</v>
      </c>
      <c r="M13" s="1" t="str">
        <f>IF(Кроссворд!M10="и","и","?")</f>
        <v>?</v>
      </c>
      <c r="N13" s="1" t="str">
        <f>IF(Кроссворд!N10="з","з","?")</f>
        <v>?</v>
      </c>
      <c r="O13" s="1" t="str">
        <f>IF(Кроссворд!O10="в","в","?")</f>
        <v>?</v>
      </c>
      <c r="P13" s="1" t="str">
        <f>IF(Кроссворд!P10="е","е","?")</f>
        <v>?</v>
      </c>
      <c r="Q13" s="1" t="str">
        <f>IF(Кроссворд!Q10="д","д","?")</f>
        <v>?</v>
      </c>
      <c r="R13" s="1" t="str">
        <f>IF(Кроссворд!R10="е","е","?")</f>
        <v>?</v>
      </c>
      <c r="S13" s="1" t="str">
        <f>IF(Кроссворд!S10="н","н","?")</f>
        <v>?</v>
      </c>
      <c r="T13" s="1" t="str">
        <f>IF(Кроссворд!T10="и","и","?")</f>
        <v>?</v>
      </c>
      <c r="U13" s="1" t="str">
        <f>IF(Кроссворд!U10="е","е","?")</f>
        <v>?</v>
      </c>
    </row>
    <row r="14" spans="7:17" ht="13.5" thickBot="1">
      <c r="G14">
        <v>3</v>
      </c>
      <c r="H14" s="1" t="str">
        <f>IF(Кроссворд!H11="в","в","?")</f>
        <v>?</v>
      </c>
      <c r="I14" s="1" t="str">
        <f>IF(Кроссворд!I11="ы","ы","?")</f>
        <v>?</v>
      </c>
      <c r="J14" s="1" t="str">
        <f>IF(Кроссворд!J11="ч","ч","?")</f>
        <v>?</v>
      </c>
      <c r="K14" s="1" t="str">
        <f>IF(Кроссворд!K11="и","и","?")</f>
        <v>?</v>
      </c>
      <c r="L14" s="1" t="str">
        <f>IF(Кроссворд!L11="т","т","?")</f>
        <v>?</v>
      </c>
      <c r="M14" s="1" t="str">
        <f>IF(Кроссворд!M11="а","а","?")</f>
        <v>?</v>
      </c>
      <c r="N14" s="1" t="str">
        <f>IF(Кроссворд!N11="е","е","?")</f>
        <v>?</v>
      </c>
      <c r="O14" s="1" t="str">
        <f>IF(Кроссворд!O11="м","м","?")</f>
        <v>?</v>
      </c>
      <c r="P14" s="1" t="str">
        <f>IF(Кроссворд!P11="о","о","?")</f>
        <v>?</v>
      </c>
      <c r="Q14" s="1" t="str">
        <f>IF(Кроссворд!Q11="е","е","?")</f>
        <v>?</v>
      </c>
    </row>
    <row r="15" spans="8:41" ht="13.5" thickBot="1">
      <c r="H15">
        <v>4</v>
      </c>
      <c r="I15" s="1" t="str">
        <f>IF(Кроссворд!I12="ц","ц","?")</f>
        <v>?</v>
      </c>
      <c r="J15" s="1" t="str">
        <f>IF(Кроссворд!J12="и","и","?")</f>
        <v>?</v>
      </c>
      <c r="K15" s="1" t="str">
        <f>IF(Кроссворд!K12="ф","ф","?")</f>
        <v>?</v>
      </c>
      <c r="L15" s="1" t="str">
        <f>IF(Кроссворд!L12="р","р","?")</f>
        <v>?</v>
      </c>
      <c r="M15" s="1" t="str">
        <f>IF(Кроссворд!M12="ы","ы","?")</f>
        <v>?</v>
      </c>
      <c r="AJ15">
        <v>1</v>
      </c>
      <c r="AK15" s="1" t="str">
        <f>IF(J12="р","1","0")</f>
        <v>0</v>
      </c>
      <c r="AL15" s="1" t="str">
        <f>IF(K12="а","1","0")</f>
        <v>0</v>
      </c>
      <c r="AM15" s="1" t="str">
        <f>IF(L12="в","1","0")</f>
        <v>0</v>
      </c>
      <c r="AN15" s="1" t="str">
        <f>IF(M12="н","1","0")</f>
        <v>0</v>
      </c>
      <c r="AO15" s="1" t="str">
        <f>IF(N12="о","1","0")</f>
        <v>0</v>
      </c>
    </row>
    <row r="16" spans="8:48" ht="13.5" thickBot="1">
      <c r="H16">
        <v>5</v>
      </c>
      <c r="I16" s="1" t="str">
        <f>IF(Кроссворд!I13="с","с","?")</f>
        <v>?</v>
      </c>
      <c r="J16" s="1" t="str">
        <f>IF(Кроссворд!J13="у","у","?")</f>
        <v>?</v>
      </c>
      <c r="K16" s="1" t="str">
        <f>IF(Кроссворд!K13="м","м","?")</f>
        <v>?</v>
      </c>
      <c r="L16" s="1" t="str">
        <f>IF(Кроссворд!L13="м","м","?")</f>
        <v>?</v>
      </c>
      <c r="M16" s="1" t="str">
        <f>IF(Кроссворд!M13="а","а","?")</f>
        <v>?</v>
      </c>
      <c r="AJ16">
        <v>2</v>
      </c>
      <c r="AK16" s="1" t="str">
        <f>IF(J13="п","1","0")</f>
        <v>0</v>
      </c>
      <c r="AL16" s="1" t="str">
        <f>IF(K13="р","1","0")</f>
        <v>0</v>
      </c>
      <c r="AM16" s="1" t="str">
        <f>IF(L13="о","1","0")</f>
        <v>0</v>
      </c>
      <c r="AN16" s="1" t="str">
        <f>IF(M13="и","1","0")</f>
        <v>0</v>
      </c>
      <c r="AO16" s="1" t="str">
        <f>IF(N13="з","1","0")</f>
        <v>0</v>
      </c>
      <c r="AP16" s="1" t="str">
        <f>IF(O13="в","1","0")</f>
        <v>0</v>
      </c>
      <c r="AQ16" s="1" t="str">
        <f>IF(P13="е","1","0")</f>
        <v>0</v>
      </c>
      <c r="AR16" s="1" t="str">
        <f>IF(Q13="д","1","0")</f>
        <v>0</v>
      </c>
      <c r="AS16" s="1" t="str">
        <f>IF(R13="е","1","0")</f>
        <v>0</v>
      </c>
      <c r="AT16" s="1" t="str">
        <f>IF(S13="н","1","0")</f>
        <v>0</v>
      </c>
      <c r="AU16" s="1" t="str">
        <f>IF(T13="и","1","0")</f>
        <v>0</v>
      </c>
      <c r="AV16" s="1" t="str">
        <f>IF(U13="е","1","0")</f>
        <v>0</v>
      </c>
    </row>
    <row r="17" spans="9:44" ht="13.5" thickBot="1">
      <c r="I17" s="4">
        <v>6</v>
      </c>
      <c r="J17" s="1" t="str">
        <f>IF(Кроссворд!J14="ш","ш","?")</f>
        <v>?</v>
      </c>
      <c r="K17" s="1" t="str">
        <f>IF(Кроссворд!K14="е","е","?")</f>
        <v>?</v>
      </c>
      <c r="L17" s="1" t="str">
        <f>IF(Кроссворд!L14="с","с","?")</f>
        <v>?</v>
      </c>
      <c r="M17" s="1" t="str">
        <f>IF(Кроссворд!M14="т","т","?")</f>
        <v>?</v>
      </c>
      <c r="N17" s="1" t="str">
        <f>IF(Кроссворд!N14="ь","ь","?")</f>
        <v>?</v>
      </c>
      <c r="AH17">
        <v>3</v>
      </c>
      <c r="AI17" s="1" t="str">
        <f>IF(H14="в","1","0")</f>
        <v>0</v>
      </c>
      <c r="AJ17" s="1" t="str">
        <f>IF(I14="ы","1","0")</f>
        <v>0</v>
      </c>
      <c r="AK17" s="1" t="str">
        <f>IF(J14="ч","1","0")</f>
        <v>0</v>
      </c>
      <c r="AL17" s="1" t="str">
        <f>IF(K14="и","1","0")</f>
        <v>0</v>
      </c>
      <c r="AM17" s="1" t="str">
        <f>IF(L14="т","1","0")</f>
        <v>0</v>
      </c>
      <c r="AN17" s="1" t="str">
        <f>IF(M14="а","1","0")</f>
        <v>0</v>
      </c>
      <c r="AO17" s="1" t="str">
        <f>IF(N14="е","1","0")</f>
        <v>0</v>
      </c>
      <c r="AP17" s="1" t="str">
        <f>IF(O14="м","1","0")</f>
        <v>0</v>
      </c>
      <c r="AQ17" s="1" t="str">
        <f>IF(P14="о","1","0")</f>
        <v>0</v>
      </c>
      <c r="AR17" s="1" t="str">
        <f>IF(Q14="е","1","0")</f>
        <v>0</v>
      </c>
    </row>
    <row r="18" spans="9:40" ht="13.5" thickBot="1">
      <c r="I18" s="6">
        <v>7</v>
      </c>
      <c r="J18" s="1" t="str">
        <f>IF(Кроссворд!J15="с","с","?")</f>
        <v>?</v>
      </c>
      <c r="K18" s="1" t="str">
        <f>IF(Кроссворд!K15="т","т","?")</f>
        <v>?</v>
      </c>
      <c r="L18" s="1" t="str">
        <f>IF(Кроссворд!L15="о","о","?")</f>
        <v>?</v>
      </c>
      <c r="AI18">
        <v>4</v>
      </c>
      <c r="AJ18" s="1" t="str">
        <f>IF(I15="ц","1","0")</f>
        <v>0</v>
      </c>
      <c r="AK18" s="1" t="str">
        <f>IF(J15="и","1","0")</f>
        <v>0</v>
      </c>
      <c r="AL18" s="1" t="str">
        <f>IF(K15="ф","1","0")</f>
        <v>0</v>
      </c>
      <c r="AM18" s="1" t="str">
        <f>IF(L15="р","1","0")</f>
        <v>0</v>
      </c>
      <c r="AN18" s="1" t="str">
        <f>IF(M15="ы","1","0")</f>
        <v>0</v>
      </c>
    </row>
    <row r="19" spans="9:40" ht="13.5" thickBot="1">
      <c r="I19" s="5">
        <v>8</v>
      </c>
      <c r="J19" s="1" t="str">
        <f>IF(Кроссворд!J16="п","п","?")</f>
        <v>?</v>
      </c>
      <c r="K19" s="1" t="str">
        <f>IF(Кроссворд!K16="и","и","?")</f>
        <v>?</v>
      </c>
      <c r="L19" s="1" t="str">
        <f>IF(Кроссворд!L16="ф","ф","?")</f>
        <v>?</v>
      </c>
      <c r="M19" s="1" t="str">
        <f>IF(Кроссворд!M16="а","а","?")</f>
        <v>?</v>
      </c>
      <c r="N19" s="1" t="str">
        <f>IF(Кроссворд!N16="г","г","?")</f>
        <v>?</v>
      </c>
      <c r="O19" s="1" t="str">
        <f>IF(Кроссворд!O16="о","о","?")</f>
        <v>?</v>
      </c>
      <c r="P19" s="1" t="str">
        <f>IF(Кроссворд!P16="р","р","?")</f>
        <v>?</v>
      </c>
      <c r="AI19">
        <v>5</v>
      </c>
      <c r="AJ19" s="1" t="str">
        <f>IF(I16="с","1","0")</f>
        <v>0</v>
      </c>
      <c r="AK19" s="1" t="str">
        <f>IF(J16="у","1","0")</f>
        <v>0</v>
      </c>
      <c r="AL19" s="1" t="str">
        <f>IF(K16="м","1","0")</f>
        <v>0</v>
      </c>
      <c r="AM19" s="1" t="str">
        <f>IF(L16="м","1","0")</f>
        <v>0</v>
      </c>
      <c r="AN19" s="1" t="str">
        <f>IF(M16="а","1","0")</f>
        <v>0</v>
      </c>
    </row>
    <row r="20" spans="5:41" ht="13.5" thickBot="1">
      <c r="E20" s="6">
        <v>9</v>
      </c>
      <c r="F20" s="1" t="str">
        <f>IF(Кроссворд!F17="л","л","?")</f>
        <v>?</v>
      </c>
      <c r="G20" s="1" t="str">
        <f>IF(Кроссворд!G17="и","и","?")</f>
        <v>?</v>
      </c>
      <c r="H20" s="1" t="str">
        <f>IF(Кроссворд!H17="н","н","?")</f>
        <v>?</v>
      </c>
      <c r="I20" s="1" t="str">
        <f>IF(Кроссворд!I17="е","е","?")</f>
        <v>?</v>
      </c>
      <c r="J20" s="1" t="str">
        <f>IF(Кроссворд!J17="й","й","?")</f>
        <v>?</v>
      </c>
      <c r="K20" s="1" t="str">
        <f>IF(Кроссворд!K17="к","к","?")</f>
        <v>?</v>
      </c>
      <c r="L20" s="1" t="str">
        <f>IF(Кроссворд!L17="а","а","?")</f>
        <v>?</v>
      </c>
      <c r="M20" s="7"/>
      <c r="AJ20" s="8">
        <v>6</v>
      </c>
      <c r="AK20" s="1" t="str">
        <f>IF(J17="ш","1","0")</f>
        <v>0</v>
      </c>
      <c r="AL20" s="1" t="str">
        <f>IF(K17="е","1","0")</f>
        <v>0</v>
      </c>
      <c r="AM20" s="1" t="str">
        <f>IF(L17="с","1","0")</f>
        <v>0</v>
      </c>
      <c r="AN20" s="1" t="str">
        <f>IF(M17="т","1","0")</f>
        <v>0</v>
      </c>
      <c r="AO20" s="1" t="str">
        <f>IF(N17="ь","1","0")</f>
        <v>0</v>
      </c>
    </row>
    <row r="21" spans="5:42" ht="13.5" thickBot="1">
      <c r="E21" s="6">
        <v>10</v>
      </c>
      <c r="F21" s="1" t="str">
        <f>IF(Кроссворд!F18="м","м","?")</f>
        <v>?</v>
      </c>
      <c r="G21" s="1" t="str">
        <f>IF(Кроссворд!G18="а","а","?")</f>
        <v>?</v>
      </c>
      <c r="H21" s="1" t="str">
        <f>IF(Кроссворд!H18="т","т","?")</f>
        <v>?</v>
      </c>
      <c r="I21" s="1" t="str">
        <f>IF(Кроссворд!I18="е","е","?")</f>
        <v>?</v>
      </c>
      <c r="J21" s="1" t="str">
        <f>IF(Кроссворд!J18="м","м","?")</f>
        <v>?</v>
      </c>
      <c r="K21" s="1" t="str">
        <f>IF(Кроссворд!K18="а","а","?")</f>
        <v>?</v>
      </c>
      <c r="L21" s="1" t="str">
        <f>IF(Кроссворд!L18="т","т","?")</f>
        <v>?</v>
      </c>
      <c r="M21" s="1" t="str">
        <f>IF(Кроссворд!M18="и","и","?")</f>
        <v>?</v>
      </c>
      <c r="N21" s="1" t="str">
        <f>IF(Кроссворд!N18="к","к","?")</f>
        <v>?</v>
      </c>
      <c r="O21" s="1" t="str">
        <f>IF(Кроссворд!O18="а","а","?")</f>
        <v>?</v>
      </c>
      <c r="AJ21" s="6">
        <v>7</v>
      </c>
      <c r="AK21" s="1" t="str">
        <f>IF(J18="с","1","0")</f>
        <v>0</v>
      </c>
      <c r="AL21" s="1" t="str">
        <f>IF(K18="т","1","0")</f>
        <v>0</v>
      </c>
      <c r="AM21" s="2" t="str">
        <f>IF(L18="о","1","0")</f>
        <v>0</v>
      </c>
      <c r="AN21" s="10"/>
      <c r="AO21" s="10"/>
      <c r="AP21" s="4"/>
    </row>
    <row r="22" spans="32:43" ht="13.5" thickBot="1">
      <c r="AF22" s="4"/>
      <c r="AG22" s="4"/>
      <c r="AH22" s="11"/>
      <c r="AI22" s="11"/>
      <c r="AJ22" s="5">
        <v>8</v>
      </c>
      <c r="AK22" s="1" t="str">
        <f>IF(J19="п","1","0")</f>
        <v>0</v>
      </c>
      <c r="AL22" s="1" t="str">
        <f>IF(K19="и","1","0")</f>
        <v>0</v>
      </c>
      <c r="AM22" s="1" t="str">
        <f>IF(L19="ф","1","0")</f>
        <v>0</v>
      </c>
      <c r="AN22" s="1" t="str">
        <f>IF(M19="а","1","0")</f>
        <v>0</v>
      </c>
      <c r="AO22" s="1" t="str">
        <f>IF(N19="г","1","0")</f>
        <v>0</v>
      </c>
      <c r="AP22" s="1" t="str">
        <f>IF(O19="о","1","0")</f>
        <v>0</v>
      </c>
      <c r="AQ22" s="1" t="str">
        <f>IF(P19="р","1","0")</f>
        <v>0</v>
      </c>
    </row>
    <row r="23" spans="32:41" ht="13.5" thickBot="1">
      <c r="AF23" s="4">
        <v>9</v>
      </c>
      <c r="AG23" s="2" t="str">
        <f>IF(F20="л","1","0")</f>
        <v>0</v>
      </c>
      <c r="AH23" s="2" t="str">
        <f>IF(G20="и","1","0")</f>
        <v>0</v>
      </c>
      <c r="AI23" s="2" t="str">
        <f>IF(H20="н","1","0")</f>
        <v>0</v>
      </c>
      <c r="AJ23" s="2" t="str">
        <f>IF(I20="е","1","0")</f>
        <v>0</v>
      </c>
      <c r="AK23" s="2" t="str">
        <f>IF(J20="й","1","0")</f>
        <v>0</v>
      </c>
      <c r="AL23" s="2" t="str">
        <f>IF(K20="к","1","0")</f>
        <v>0</v>
      </c>
      <c r="AM23" s="2" t="str">
        <f>IF(L20="а","1","0")</f>
        <v>0</v>
      </c>
      <c r="AN23" s="9"/>
      <c r="AO23" s="10"/>
    </row>
    <row r="24" spans="32:42" ht="13.5" thickBot="1">
      <c r="AF24">
        <v>10</v>
      </c>
      <c r="AG24" s="1" t="str">
        <f>IF(F21="м","1","0")</f>
        <v>0</v>
      </c>
      <c r="AH24" s="1" t="str">
        <f>IF(G21="а","1","0")</f>
        <v>0</v>
      </c>
      <c r="AI24" s="1" t="str">
        <f>IF(H21="т","1","0")</f>
        <v>0</v>
      </c>
      <c r="AJ24" s="1" t="str">
        <f>IF(I21="е","1","0")</f>
        <v>0</v>
      </c>
      <c r="AK24" s="1" t="str">
        <f>IF(J21="м","1","0")</f>
        <v>0</v>
      </c>
      <c r="AL24" s="1" t="str">
        <f>IF(K21="а","1","0")</f>
        <v>0</v>
      </c>
      <c r="AM24" s="1" t="str">
        <f>IF(L21="т","1","0")</f>
        <v>0</v>
      </c>
      <c r="AN24" s="1" t="str">
        <f>IF(M21="и","1","0")</f>
        <v>0</v>
      </c>
      <c r="AO24" s="1" t="str">
        <f>IF(N21="к","1","0")</f>
        <v>0</v>
      </c>
      <c r="AP24" s="1" t="str">
        <f>IF(O21="а","1","0")</f>
        <v>0</v>
      </c>
    </row>
    <row r="28" ht="12.75">
      <c r="AH28">
        <f>AK15*AL15*AM15*AN15*AO15</f>
        <v>0</v>
      </c>
    </row>
    <row r="29" ht="12.75">
      <c r="AH29">
        <f>AK16*AL16*AM16*AN16*AO16*AP16*AQ16*AR16*AS16*AT16*AU16*AV16</f>
        <v>0</v>
      </c>
    </row>
    <row r="30" ht="12.75">
      <c r="AH30">
        <f>AI17*AJ17*AK17*AL17*AM17*AN17*AO17*AP17*AQ17*AR17</f>
        <v>0</v>
      </c>
    </row>
    <row r="31" ht="12.75">
      <c r="AH31">
        <f>AJ18*AK18*AL18*AM18*AN18</f>
        <v>0</v>
      </c>
    </row>
    <row r="32" ht="12.75">
      <c r="AH32">
        <f>AJ19*AK19*AL19*AM19*AN19</f>
        <v>0</v>
      </c>
    </row>
    <row r="33" ht="12.75">
      <c r="AH33">
        <f>AK20*AL20*AM20*AN20*AO20</f>
        <v>0</v>
      </c>
    </row>
    <row r="34" ht="12.75">
      <c r="AH34">
        <f>AK21*AL21*AM21</f>
        <v>0</v>
      </c>
    </row>
    <row r="35" ht="12.75">
      <c r="AH35">
        <f>AK22*AL22*AM22*AN22*AO22*AP22*AQ22</f>
        <v>0</v>
      </c>
    </row>
    <row r="36" ht="12.75">
      <c r="AH36">
        <f>AG23*AH23*AI23*AJ23*AK23*AL23*AM23</f>
        <v>0</v>
      </c>
    </row>
    <row r="37" ht="12.75">
      <c r="AH37">
        <f>AG24*AH24*AI24*AJ24*AK24*AL24*AM24*AN24*AO24*AP24</f>
        <v>0</v>
      </c>
    </row>
    <row r="38" ht="12.75">
      <c r="AH38">
        <f>SUM(AH28:AH37)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2009-12-02T06:40:27Z</dcterms:created>
  <dcterms:modified xsi:type="dcterms:W3CDTF">2010-01-26T14:55:02Z</dcterms:modified>
  <cp:category/>
  <cp:version/>
  <cp:contentType/>
  <cp:contentStatus/>
</cp:coreProperties>
</file>